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<sst xmlns="http://schemas.openxmlformats.org/spreadsheetml/2006/main" count="98" uniqueCount="51">
  <si>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</si>
  <si>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</si>
  <si>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</si>
  <si>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</si>
  <si>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</si>
  <si>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</si>
  <si>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</si>
  <si>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</si>
  <si>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Albert Park</t>
  </si>
  <si>
    <t>Home</t>
  </si>
  <si>
    <t>Loss</t>
  </si>
  <si>
    <t>Win</t>
  </si>
  <si>
    <t>Away</t>
  </si>
  <si>
    <t>Mt Lilydale</t>
  </si>
  <si>
    <t>Eley Park</t>
  </si>
  <si>
    <t>Kew</t>
  </si>
  <si>
    <t>South Mornington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</si>
  <si>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</si>
  <si>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</si>
  <si>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</si>
  <si>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</si>
  <si>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</si>
  <si>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</si>
  <si>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</si>
  <si>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</si>
  <si>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</si>
  <si>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For</t>
  </si>
  <si>
    <t>Agst</t>
  </si>
  <si>
    <t xml:space="preserve">% </t>
  </si>
  <si>
    <t>Pts</t>
  </si>
  <si>
    <t xml:space="preserve">MT LILYDALE </t>
  </si>
  <si>
    <t xml:space="preserve">ALBERT PARK </t>
  </si>
  <si>
    <t xml:space="preserve">ELEY PARK </t>
  </si>
  <si>
    <t xml:space="preserve">BHN </t>
  </si>
  <si>
    <t>La Trobe Uni</t>
  </si>
  <si>
    <t>Richmond</t>
  </si>
  <si>
    <t>Manningham Cobras</t>
  </si>
  <si>
    <t>Chadstone</t>
  </si>
  <si>
    <t>Swinburne Uni</t>
  </si>
  <si>
    <t>Average Margin</t>
  </si>
  <si>
    <t xml:space="preserve">LA TROBE UNI </t>
  </si>
  <si>
    <t xml:space="preserve">KEW </t>
  </si>
  <si>
    <t xml:space="preserve">RICHMOND </t>
  </si>
  <si>
    <t xml:space="preserve">STH MORNINGTON </t>
  </si>
  <si>
    <t xml:space="preserve">SWINBURNE UNI </t>
  </si>
  <si>
    <t xml:space="preserve">NTH BRUNSWICK </t>
  </si>
  <si>
    <t xml:space="preserve">MANNINGHAM </t>
  </si>
  <si>
    <t xml:space="preserve">BOX HILL NTH </t>
  </si>
  <si>
    <t xml:space="preserve">CHADSTONE </t>
  </si>
  <si>
    <t>North Brunswick</t>
  </si>
  <si>
    <t>Northth Brunswick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</si>
</sst>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2" borderId="24" xfId="0" applyFill="1" applyBorder="1" applyAlignment="1">
      <alignment/>
    </xf>
    <xf numFmtId="10" fontId="0" fillId="0" borderId="25" xfId="0" applyNumberFormat="1" applyBorder="1" applyAlignment="1">
      <alignment horizontal="center"/>
    </xf>
    <xf numFmtId="0" fontId="1" fillId="0" borderId="26" xfId="0" applyFont="1" applyBorder="1" applyAlignment="1">
      <alignment horizontal="center"/>
    </xf>
    <xf numFmtId="10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39" xfId="0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2" borderId="18" xfId="0" applyFill="1" applyBorder="1" applyAlignment="1">
      <alignment/>
    </xf>
    <xf numFmtId="0" fontId="1" fillId="0" borderId="44" xfId="0" applyFont="1" applyFill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10" fontId="0" fillId="0" borderId="14" xfId="0" applyNumberForma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1" xfId="0" applyBorder="1" applyAlignment="1">
      <alignment/>
    </xf>
    <xf numFmtId="10" fontId="0" fillId="0" borderId="18" xfId="0" applyNumberFormat="1" applyBorder="1" applyAlignment="1">
      <alignment horizontal="center"/>
    </xf>
    <xf numFmtId="0" fontId="2" fillId="0" borderId="28" xfId="0" applyFont="1" applyBorder="1" applyAlignment="1">
      <alignment/>
    </xf>
    <xf numFmtId="10" fontId="2" fillId="0" borderId="14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6.7109375" style="0" bestFit="1" customWidth="1"/>
    <col min="2" max="2" width="18.00390625" style="0" bestFit="1" customWidth="1"/>
    <col min="3" max="3" width="20.28125" style="0" bestFit="1" customWidth="1"/>
    <col min="4" max="4" width="6.7109375" style="0" bestFit="1" customWidth="1"/>
    <col min="5" max="5" width="10.8515625" style="0" bestFit="1" customWidth="1"/>
    <col min="6" max="6" width="13.140625" style="0" bestFit="1" customWidth="1"/>
    <col min="7" max="7" width="6.57421875" style="0" bestFit="1" customWidth="1"/>
    <col min="8" max="8" width="10.8515625" style="0" bestFit="1" customWidth="1"/>
    <col min="9" max="9" width="13.140625" style="0" bestFit="1" customWidth="1"/>
    <col min="10" max="10" width="8.28125" style="0" bestFit="1" customWidth="1"/>
    <col min="11" max="11" width="14.7109375" style="0" bestFit="1" customWidth="1"/>
  </cols>
  <sheetData>
    <row r="1" spans="1:10" s="16" customFormat="1" ht="13.5" thickBot="1">
      <c r="A1" s="41"/>
      <c r="B1" s="42"/>
      <c r="C1" s="42"/>
      <c r="D1" s="43"/>
      <c r="E1" s="83" t="s">
        <v>33</v>
      </c>
      <c r="F1" s="84"/>
      <c r="G1" s="85"/>
      <c r="H1" s="83" t="s">
        <v>1</v>
      </c>
      <c r="I1" s="84"/>
      <c r="J1" s="85"/>
    </row>
    <row r="2" spans="1:11" s="16" customFormat="1" ht="13.5" thickBot="1">
      <c r="A2" s="1" t="s">
        <v>0</v>
      </c>
      <c r="B2" s="2" t="s">
        <v>1</v>
      </c>
      <c r="C2" s="3" t="s">
        <v>2</v>
      </c>
      <c r="D2" s="4" t="s">
        <v>3</v>
      </c>
      <c r="E2" s="1" t="s">
        <v>4</v>
      </c>
      <c r="F2" s="2" t="s">
        <v>5</v>
      </c>
      <c r="G2" s="3" t="s">
        <v>6</v>
      </c>
      <c r="H2" s="5" t="s">
        <v>4</v>
      </c>
      <c r="I2" s="2" t="s">
        <v>5</v>
      </c>
      <c r="J2" s="44" t="s">
        <v>6</v>
      </c>
      <c r="K2" s="4" t="s">
        <v>7</v>
      </c>
    </row>
    <row r="3" spans="1:14" ht="12.75">
      <c r="A3" s="6">
        <v>1</v>
      </c>
      <c r="B3" s="40" t="s">
        <v>13</v>
      </c>
      <c r="C3" s="8" t="s">
        <v>9</v>
      </c>
      <c r="D3" s="9" t="s">
        <v>10</v>
      </c>
      <c r="E3" s="6">
        <v>12</v>
      </c>
      <c r="F3" s="7">
        <v>8</v>
      </c>
      <c r="G3" s="8">
        <f>(E3*6)+F3</f>
        <v>80</v>
      </c>
      <c r="H3" s="10">
        <v>14</v>
      </c>
      <c r="I3" s="7">
        <v>26</v>
      </c>
      <c r="J3" s="45">
        <f>(H3*6)+I3</f>
        <v>110</v>
      </c>
      <c r="K3" s="9">
        <f>G3-J3</f>
        <v>-30</v>
      </c>
      <c r="M3" s="16"/>
      <c r="N3" s="16"/>
    </row>
    <row r="4" spans="1:14" ht="12.75">
      <c r="A4" s="11">
        <f>A3+1</f>
        <v>2</v>
      </c>
      <c r="B4" s="46" t="s">
        <v>8</v>
      </c>
      <c r="C4" s="8" t="s">
        <v>9</v>
      </c>
      <c r="D4" s="14" t="s">
        <v>10</v>
      </c>
      <c r="E4" s="47">
        <v>8</v>
      </c>
      <c r="F4" s="48">
        <v>1</v>
      </c>
      <c r="G4" s="8">
        <f aca="true" t="shared" si="0" ref="G4:G20">(E4*6)+F4</f>
        <v>49</v>
      </c>
      <c r="H4" s="49">
        <v>19</v>
      </c>
      <c r="I4" s="48">
        <v>18</v>
      </c>
      <c r="J4" s="45">
        <f aca="true" t="shared" si="1" ref="J4:J20">(H4*6)+I4</f>
        <v>132</v>
      </c>
      <c r="K4" s="9">
        <f>G4-J4</f>
        <v>-83</v>
      </c>
      <c r="M4" s="16"/>
      <c r="N4" s="16"/>
    </row>
    <row r="5" spans="1:14" ht="12.75">
      <c r="A5" s="11">
        <f aca="true" t="shared" si="2" ref="A5:A16">A4+1</f>
        <v>3</v>
      </c>
      <c r="B5" s="46" t="s">
        <v>15</v>
      </c>
      <c r="C5" s="8" t="s">
        <v>12</v>
      </c>
      <c r="D5" s="14" t="s">
        <v>10</v>
      </c>
      <c r="E5" s="11">
        <v>8</v>
      </c>
      <c r="F5" s="12">
        <v>3</v>
      </c>
      <c r="G5" s="8">
        <f t="shared" si="0"/>
        <v>51</v>
      </c>
      <c r="H5" s="15">
        <v>23</v>
      </c>
      <c r="I5" s="12">
        <v>17</v>
      </c>
      <c r="J5" s="45">
        <f t="shared" si="1"/>
        <v>155</v>
      </c>
      <c r="K5" s="14">
        <f>G5-J5</f>
        <v>-104</v>
      </c>
      <c r="M5" s="16"/>
      <c r="N5" s="16"/>
    </row>
    <row r="6" spans="1:14" ht="12.75">
      <c r="A6" s="11">
        <f t="shared" si="2"/>
        <v>4</v>
      </c>
      <c r="B6" s="46" t="s">
        <v>34</v>
      </c>
      <c r="C6" s="8" t="s">
        <v>9</v>
      </c>
      <c r="D6" s="14" t="s">
        <v>10</v>
      </c>
      <c r="E6" s="11">
        <v>8</v>
      </c>
      <c r="F6" s="12">
        <v>10</v>
      </c>
      <c r="G6" s="8">
        <f t="shared" si="0"/>
        <v>58</v>
      </c>
      <c r="H6" s="15">
        <v>27</v>
      </c>
      <c r="I6" s="12">
        <v>22</v>
      </c>
      <c r="J6" s="45">
        <f t="shared" si="1"/>
        <v>184</v>
      </c>
      <c r="K6" s="14">
        <f aca="true" t="shared" si="3" ref="K6:K20">G6-J6</f>
        <v>-126</v>
      </c>
      <c r="M6" s="16"/>
      <c r="N6" s="16"/>
    </row>
    <row r="7" spans="1:14" ht="12.75">
      <c r="A7" s="11">
        <f t="shared" si="2"/>
        <v>5</v>
      </c>
      <c r="B7" s="46" t="s">
        <v>16</v>
      </c>
      <c r="C7" s="13" t="s">
        <v>12</v>
      </c>
      <c r="D7" s="14" t="s">
        <v>10</v>
      </c>
      <c r="E7" s="11">
        <v>6</v>
      </c>
      <c r="F7" s="12">
        <v>7</v>
      </c>
      <c r="G7" s="8">
        <f t="shared" si="0"/>
        <v>43</v>
      </c>
      <c r="H7" s="15">
        <v>29</v>
      </c>
      <c r="I7" s="12">
        <v>17</v>
      </c>
      <c r="J7" s="45">
        <f t="shared" si="1"/>
        <v>191</v>
      </c>
      <c r="K7" s="14">
        <f t="shared" si="3"/>
        <v>-148</v>
      </c>
      <c r="M7" s="16"/>
      <c r="N7" s="16"/>
    </row>
    <row r="8" spans="1:14" ht="12.75">
      <c r="A8" s="11">
        <f t="shared" si="2"/>
        <v>6</v>
      </c>
      <c r="B8" s="46" t="s">
        <v>35</v>
      </c>
      <c r="C8" s="8" t="s">
        <v>9</v>
      </c>
      <c r="D8" s="14" t="s">
        <v>10</v>
      </c>
      <c r="E8" s="11">
        <v>16</v>
      </c>
      <c r="F8" s="12">
        <v>6</v>
      </c>
      <c r="G8" s="8">
        <f t="shared" si="0"/>
        <v>102</v>
      </c>
      <c r="H8" s="15">
        <v>26</v>
      </c>
      <c r="I8" s="12">
        <v>15</v>
      </c>
      <c r="J8" s="45">
        <f t="shared" si="1"/>
        <v>171</v>
      </c>
      <c r="K8" s="14">
        <f t="shared" si="3"/>
        <v>-69</v>
      </c>
      <c r="M8" s="16"/>
      <c r="N8" s="16"/>
    </row>
    <row r="9" spans="1:14" ht="12.75">
      <c r="A9" s="11">
        <f t="shared" si="2"/>
        <v>7</v>
      </c>
      <c r="B9" s="46" t="s">
        <v>49</v>
      </c>
      <c r="C9" s="8" t="s">
        <v>12</v>
      </c>
      <c r="D9" s="14" t="s">
        <v>11</v>
      </c>
      <c r="E9" s="11">
        <v>16</v>
      </c>
      <c r="F9" s="12">
        <v>18</v>
      </c>
      <c r="G9" s="8">
        <f t="shared" si="0"/>
        <v>114</v>
      </c>
      <c r="H9" s="15">
        <v>12</v>
      </c>
      <c r="I9" s="12">
        <v>14</v>
      </c>
      <c r="J9" s="45">
        <f t="shared" si="1"/>
        <v>86</v>
      </c>
      <c r="K9" s="14">
        <f t="shared" si="3"/>
        <v>28</v>
      </c>
      <c r="M9" s="16"/>
      <c r="N9" s="16"/>
    </row>
    <row r="10" spans="1:14" ht="12.75">
      <c r="A10" s="11">
        <f t="shared" si="2"/>
        <v>8</v>
      </c>
      <c r="B10" s="46" t="s">
        <v>36</v>
      </c>
      <c r="C10" s="8" t="s">
        <v>12</v>
      </c>
      <c r="D10" s="14" t="s">
        <v>10</v>
      </c>
      <c r="E10" s="11">
        <v>13</v>
      </c>
      <c r="F10" s="12">
        <v>20</v>
      </c>
      <c r="G10" s="8">
        <f t="shared" si="0"/>
        <v>98</v>
      </c>
      <c r="H10" s="15">
        <v>15</v>
      </c>
      <c r="I10" s="12">
        <v>10</v>
      </c>
      <c r="J10" s="45">
        <f t="shared" si="1"/>
        <v>100</v>
      </c>
      <c r="K10" s="14">
        <f t="shared" si="3"/>
        <v>-2</v>
      </c>
      <c r="M10" s="16"/>
      <c r="N10" s="16"/>
    </row>
    <row r="11" spans="1:14" ht="12.75">
      <c r="A11" s="11">
        <f t="shared" si="2"/>
        <v>9</v>
      </c>
      <c r="B11" s="46" t="s">
        <v>14</v>
      </c>
      <c r="C11" s="8" t="s">
        <v>9</v>
      </c>
      <c r="D11" s="14" t="s">
        <v>10</v>
      </c>
      <c r="E11" s="11">
        <v>12</v>
      </c>
      <c r="F11" s="12">
        <v>14</v>
      </c>
      <c r="G11" s="8">
        <f t="shared" si="0"/>
        <v>86</v>
      </c>
      <c r="H11" s="15">
        <v>21</v>
      </c>
      <c r="I11" s="12">
        <v>15</v>
      </c>
      <c r="J11" s="45">
        <f t="shared" si="1"/>
        <v>141</v>
      </c>
      <c r="K11" s="14">
        <f t="shared" si="3"/>
        <v>-55</v>
      </c>
      <c r="M11" s="16"/>
      <c r="N11" s="16"/>
    </row>
    <row r="12" spans="1:14" ht="12.75">
      <c r="A12" s="11">
        <f t="shared" si="2"/>
        <v>10</v>
      </c>
      <c r="B12" s="46" t="s">
        <v>37</v>
      </c>
      <c r="C12" s="8" t="s">
        <v>12</v>
      </c>
      <c r="D12" s="14" t="s">
        <v>11</v>
      </c>
      <c r="E12" s="11">
        <v>16</v>
      </c>
      <c r="F12" s="12">
        <v>10</v>
      </c>
      <c r="G12" s="8">
        <f>(E12*6)+F12</f>
        <v>106</v>
      </c>
      <c r="H12" s="15">
        <v>6</v>
      </c>
      <c r="I12" s="12">
        <v>6</v>
      </c>
      <c r="J12" s="45">
        <f t="shared" si="1"/>
        <v>42</v>
      </c>
      <c r="K12" s="14">
        <f t="shared" si="3"/>
        <v>64</v>
      </c>
      <c r="M12" s="16"/>
      <c r="N12" s="16"/>
    </row>
    <row r="13" spans="1:14" ht="12.75">
      <c r="A13" s="11">
        <f t="shared" si="2"/>
        <v>11</v>
      </c>
      <c r="B13" s="46" t="s">
        <v>38</v>
      </c>
      <c r="C13" s="8" t="s">
        <v>12</v>
      </c>
      <c r="D13" s="14" t="s">
        <v>10</v>
      </c>
      <c r="E13" s="47">
        <v>8</v>
      </c>
      <c r="F13" s="48">
        <v>10</v>
      </c>
      <c r="G13" s="8">
        <f t="shared" si="0"/>
        <v>58</v>
      </c>
      <c r="H13" s="47">
        <v>19</v>
      </c>
      <c r="I13" s="48">
        <v>16</v>
      </c>
      <c r="J13" s="45">
        <f t="shared" si="1"/>
        <v>130</v>
      </c>
      <c r="K13" s="14">
        <f t="shared" si="3"/>
        <v>-72</v>
      </c>
      <c r="M13" s="16"/>
      <c r="N13" s="16"/>
    </row>
    <row r="14" spans="1:16" ht="12.75">
      <c r="A14" s="11">
        <f t="shared" si="2"/>
        <v>12</v>
      </c>
      <c r="B14" s="46" t="s">
        <v>16</v>
      </c>
      <c r="C14" s="8" t="s">
        <v>9</v>
      </c>
      <c r="D14" s="14" t="s">
        <v>10</v>
      </c>
      <c r="E14" s="50">
        <v>15</v>
      </c>
      <c r="F14" s="51">
        <v>10</v>
      </c>
      <c r="G14" s="8">
        <f t="shared" si="0"/>
        <v>100</v>
      </c>
      <c r="H14" s="47">
        <v>16</v>
      </c>
      <c r="I14" s="51">
        <v>11</v>
      </c>
      <c r="J14" s="45">
        <f t="shared" si="1"/>
        <v>107</v>
      </c>
      <c r="K14" s="14">
        <f t="shared" si="3"/>
        <v>-7</v>
      </c>
      <c r="M14" s="16"/>
      <c r="N14" s="16"/>
      <c r="P14" s="52"/>
    </row>
    <row r="15" spans="1:14" ht="12.75">
      <c r="A15" s="11">
        <f>A14+1</f>
        <v>13</v>
      </c>
      <c r="B15" s="46" t="s">
        <v>13</v>
      </c>
      <c r="C15" s="8" t="s">
        <v>12</v>
      </c>
      <c r="D15" s="14" t="s">
        <v>10</v>
      </c>
      <c r="E15" s="11">
        <v>7</v>
      </c>
      <c r="F15" s="12">
        <v>6</v>
      </c>
      <c r="G15" s="8">
        <f t="shared" si="0"/>
        <v>48</v>
      </c>
      <c r="H15" s="15">
        <v>20</v>
      </c>
      <c r="I15" s="12">
        <v>9</v>
      </c>
      <c r="J15" s="45">
        <f t="shared" si="1"/>
        <v>129</v>
      </c>
      <c r="K15" s="14">
        <f t="shared" si="3"/>
        <v>-81</v>
      </c>
      <c r="M15" s="16"/>
      <c r="N15" s="16"/>
    </row>
    <row r="16" spans="1:14" ht="12.75">
      <c r="A16" s="11">
        <f t="shared" si="2"/>
        <v>14</v>
      </c>
      <c r="B16" s="46" t="s">
        <v>50</v>
      </c>
      <c r="C16" s="8" t="s">
        <v>9</v>
      </c>
      <c r="D16" s="14" t="s">
        <v>10</v>
      </c>
      <c r="E16" s="11">
        <v>13</v>
      </c>
      <c r="F16" s="12">
        <v>8</v>
      </c>
      <c r="G16" s="8">
        <f t="shared" si="0"/>
        <v>86</v>
      </c>
      <c r="H16" s="15">
        <v>17</v>
      </c>
      <c r="I16" s="12">
        <v>24</v>
      </c>
      <c r="J16" s="45">
        <f t="shared" si="1"/>
        <v>126</v>
      </c>
      <c r="K16" s="14">
        <f t="shared" si="3"/>
        <v>-40</v>
      </c>
      <c r="M16" s="16"/>
      <c r="N16" s="16"/>
    </row>
    <row r="17" spans="1:14" ht="12.75">
      <c r="A17" s="11">
        <f>A16+1</f>
        <v>15</v>
      </c>
      <c r="B17" s="46" t="s">
        <v>34</v>
      </c>
      <c r="C17" s="8" t="s">
        <v>12</v>
      </c>
      <c r="D17" s="14" t="s">
        <v>10</v>
      </c>
      <c r="E17" s="11">
        <v>3</v>
      </c>
      <c r="F17" s="12">
        <v>1</v>
      </c>
      <c r="G17" s="8">
        <f t="shared" si="0"/>
        <v>19</v>
      </c>
      <c r="H17" s="15">
        <v>33</v>
      </c>
      <c r="I17" s="12">
        <v>27</v>
      </c>
      <c r="J17" s="45">
        <f t="shared" si="1"/>
        <v>225</v>
      </c>
      <c r="K17" s="14">
        <f t="shared" si="3"/>
        <v>-206</v>
      </c>
      <c r="M17" s="16"/>
      <c r="N17" s="16"/>
    </row>
    <row r="18" spans="1:14" ht="12.75">
      <c r="A18" s="11">
        <f>A17+1</f>
        <v>16</v>
      </c>
      <c r="B18" s="46" t="s">
        <v>15</v>
      </c>
      <c r="C18" s="8" t="s">
        <v>9</v>
      </c>
      <c r="D18" s="14" t="s">
        <v>10</v>
      </c>
      <c r="E18" s="11">
        <v>13</v>
      </c>
      <c r="F18" s="12">
        <v>20</v>
      </c>
      <c r="G18" s="8">
        <f t="shared" si="0"/>
        <v>98</v>
      </c>
      <c r="H18" s="15">
        <v>16</v>
      </c>
      <c r="I18" s="12">
        <v>30</v>
      </c>
      <c r="J18" s="45">
        <f t="shared" si="1"/>
        <v>126</v>
      </c>
      <c r="K18" s="14">
        <f t="shared" si="3"/>
        <v>-28</v>
      </c>
      <c r="M18" s="16"/>
      <c r="N18" s="16"/>
    </row>
    <row r="19" spans="1:14" ht="12.75">
      <c r="A19" s="11">
        <f>A18+1</f>
        <v>17</v>
      </c>
      <c r="B19" s="46" t="s">
        <v>36</v>
      </c>
      <c r="C19" s="8" t="s">
        <v>9</v>
      </c>
      <c r="D19" s="14" t="s">
        <v>11</v>
      </c>
      <c r="E19" s="11">
        <v>19</v>
      </c>
      <c r="F19" s="12">
        <v>12</v>
      </c>
      <c r="G19" s="8">
        <f t="shared" si="0"/>
        <v>126</v>
      </c>
      <c r="H19" s="15">
        <v>12</v>
      </c>
      <c r="I19" s="12">
        <v>12</v>
      </c>
      <c r="J19" s="45">
        <f t="shared" si="1"/>
        <v>84</v>
      </c>
      <c r="K19" s="14">
        <f t="shared" si="3"/>
        <v>42</v>
      </c>
      <c r="M19" s="16"/>
      <c r="N19" s="16"/>
    </row>
    <row r="20" spans="1:14" ht="13.5" thickBot="1">
      <c r="A20" s="17">
        <v>18</v>
      </c>
      <c r="B20" s="53" t="s">
        <v>14</v>
      </c>
      <c r="C20" s="18" t="s">
        <v>12</v>
      </c>
      <c r="D20" s="19" t="s">
        <v>10</v>
      </c>
      <c r="E20" s="20">
        <v>8</v>
      </c>
      <c r="F20" s="21">
        <v>5</v>
      </c>
      <c r="G20" s="22">
        <f t="shared" si="0"/>
        <v>53</v>
      </c>
      <c r="H20" s="23">
        <v>13</v>
      </c>
      <c r="I20" s="21">
        <v>22</v>
      </c>
      <c r="J20" s="24">
        <f t="shared" si="1"/>
        <v>100</v>
      </c>
      <c r="K20" s="54">
        <f t="shared" si="3"/>
        <v>-47</v>
      </c>
      <c r="M20" s="16"/>
      <c r="N20" s="16"/>
    </row>
    <row r="21" spans="5:14" ht="12.75">
      <c r="E21" s="55" t="s">
        <v>17</v>
      </c>
      <c r="F21" s="56" t="s">
        <v>18</v>
      </c>
      <c r="G21" s="57" t="s">
        <v>19</v>
      </c>
      <c r="H21" s="55" t="s">
        <v>17</v>
      </c>
      <c r="I21" s="56" t="s">
        <v>18</v>
      </c>
      <c r="J21" s="57" t="s">
        <v>19</v>
      </c>
      <c r="K21" s="58" t="s">
        <v>39</v>
      </c>
      <c r="M21" s="16"/>
      <c r="N21" s="16"/>
    </row>
    <row r="22" spans="5:11" ht="12.75">
      <c r="E22" s="59">
        <f aca="true" t="shared" si="4" ref="E22:J22">SUM(E3:E20)</f>
        <v>201</v>
      </c>
      <c r="F22" s="60">
        <f t="shared" si="4"/>
        <v>169</v>
      </c>
      <c r="G22" s="61">
        <f t="shared" si="4"/>
        <v>1375</v>
      </c>
      <c r="H22" s="59">
        <f t="shared" si="4"/>
        <v>338</v>
      </c>
      <c r="I22" s="60">
        <f t="shared" si="4"/>
        <v>311</v>
      </c>
      <c r="J22" s="61">
        <f t="shared" si="4"/>
        <v>2339</v>
      </c>
      <c r="K22" s="62">
        <f>SUM(K3:K20)/18</f>
        <v>-53.55555555555556</v>
      </c>
    </row>
    <row r="23" spans="5:11" ht="13.5" thickBot="1">
      <c r="E23" s="25" t="s">
        <v>20</v>
      </c>
      <c r="F23" s="27">
        <f>E22/(E22+F22)</f>
        <v>0.5432432432432432</v>
      </c>
      <c r="G23" s="26"/>
      <c r="H23" s="25" t="s">
        <v>20</v>
      </c>
      <c r="I23" s="27">
        <f>H22/(H22+I22)</f>
        <v>0.5208012326656395</v>
      </c>
      <c r="J23" s="26"/>
      <c r="K23" s="63"/>
    </row>
    <row r="24" ht="13.5" thickBot="1"/>
    <row r="25" ht="13.5" thickBot="1">
      <c r="B25" s="64" t="s">
        <v>21</v>
      </c>
    </row>
    <row r="26" spans="2:10" ht="13.5" thickBot="1">
      <c r="B26" s="28" t="s">
        <v>22</v>
      </c>
      <c r="C26" s="65" t="s">
        <v>23</v>
      </c>
      <c r="D26" s="66" t="s">
        <v>24</v>
      </c>
      <c r="E26" s="67" t="s">
        <v>25</v>
      </c>
      <c r="F26" s="66" t="s">
        <v>10</v>
      </c>
      <c r="G26" s="67" t="s">
        <v>26</v>
      </c>
      <c r="H26" s="66" t="s">
        <v>27</v>
      </c>
      <c r="I26" s="67" t="s">
        <v>28</v>
      </c>
      <c r="J26" s="68" t="s">
        <v>29</v>
      </c>
    </row>
    <row r="27" spans="2:10" ht="12.75">
      <c r="B27" s="69">
        <v>1</v>
      </c>
      <c r="C27" s="70" t="s">
        <v>31</v>
      </c>
      <c r="D27" s="71">
        <v>18</v>
      </c>
      <c r="E27" s="72">
        <v>17</v>
      </c>
      <c r="F27" s="72">
        <v>1</v>
      </c>
      <c r="G27" s="71">
        <v>2388</v>
      </c>
      <c r="H27" s="73">
        <v>1069</v>
      </c>
      <c r="I27" s="29">
        <f>G27/H27</f>
        <v>2.233863423760524</v>
      </c>
      <c r="J27" s="74">
        <v>68</v>
      </c>
    </row>
    <row r="28" spans="2:10" ht="12.75">
      <c r="B28" s="75">
        <v>2</v>
      </c>
      <c r="C28" s="76" t="s">
        <v>40</v>
      </c>
      <c r="D28" s="14">
        <v>18</v>
      </c>
      <c r="E28" s="30">
        <v>16</v>
      </c>
      <c r="F28" s="30">
        <v>2</v>
      </c>
      <c r="G28" s="14">
        <v>2197</v>
      </c>
      <c r="H28" s="31">
        <v>929</v>
      </c>
      <c r="I28" s="77">
        <f aca="true" t="shared" si="5" ref="I28:I38">G28/H28</f>
        <v>2.364908503767492</v>
      </c>
      <c r="J28" s="32">
        <v>64</v>
      </c>
    </row>
    <row r="29" spans="2:10" ht="12.75">
      <c r="B29" s="75">
        <v>3</v>
      </c>
      <c r="C29" s="76" t="s">
        <v>41</v>
      </c>
      <c r="D29" s="14">
        <v>18</v>
      </c>
      <c r="E29" s="30">
        <v>13</v>
      </c>
      <c r="F29" s="30">
        <v>5</v>
      </c>
      <c r="G29" s="14">
        <v>1956</v>
      </c>
      <c r="H29" s="31">
        <v>1324</v>
      </c>
      <c r="I29" s="77">
        <f t="shared" si="5"/>
        <v>1.4773413897280967</v>
      </c>
      <c r="J29" s="32">
        <v>52</v>
      </c>
    </row>
    <row r="30" spans="2:10" ht="12.75">
      <c r="B30" s="75">
        <v>4</v>
      </c>
      <c r="C30" s="76" t="s">
        <v>42</v>
      </c>
      <c r="D30" s="14">
        <v>18</v>
      </c>
      <c r="E30" s="30">
        <v>13</v>
      </c>
      <c r="F30" s="30">
        <v>5</v>
      </c>
      <c r="G30" s="14">
        <v>1682</v>
      </c>
      <c r="H30" s="31">
        <v>1258</v>
      </c>
      <c r="I30" s="77">
        <f t="shared" si="5"/>
        <v>1.3370429252782194</v>
      </c>
      <c r="J30" s="32">
        <v>52</v>
      </c>
    </row>
    <row r="31" spans="2:10" ht="12.75">
      <c r="B31" s="75">
        <v>5</v>
      </c>
      <c r="C31" s="76" t="s">
        <v>43</v>
      </c>
      <c r="D31" s="14">
        <v>18</v>
      </c>
      <c r="E31" s="30">
        <v>11</v>
      </c>
      <c r="F31" s="30">
        <v>7</v>
      </c>
      <c r="G31" s="14">
        <v>1969</v>
      </c>
      <c r="H31" s="31">
        <v>1852</v>
      </c>
      <c r="I31" s="77">
        <f t="shared" si="5"/>
        <v>1.0631749460043196</v>
      </c>
      <c r="J31" s="32">
        <v>44</v>
      </c>
    </row>
    <row r="32" spans="2:10" ht="12.75">
      <c r="B32" s="75">
        <v>6</v>
      </c>
      <c r="C32" s="76" t="s">
        <v>30</v>
      </c>
      <c r="D32" s="14">
        <v>18</v>
      </c>
      <c r="E32" s="30">
        <v>10</v>
      </c>
      <c r="F32" s="30">
        <v>8</v>
      </c>
      <c r="G32" s="14">
        <v>1901</v>
      </c>
      <c r="H32" s="31">
        <v>1373</v>
      </c>
      <c r="I32" s="77">
        <f t="shared" si="5"/>
        <v>1.384559359067735</v>
      </c>
      <c r="J32" s="32">
        <v>40</v>
      </c>
    </row>
    <row r="33" spans="2:10" ht="12.75">
      <c r="B33" s="75">
        <v>7</v>
      </c>
      <c r="C33" s="76" t="s">
        <v>44</v>
      </c>
      <c r="D33" s="14">
        <v>18</v>
      </c>
      <c r="E33" s="30">
        <v>8</v>
      </c>
      <c r="F33" s="30">
        <v>10</v>
      </c>
      <c r="G33" s="14">
        <v>1784</v>
      </c>
      <c r="H33" s="31">
        <v>1678</v>
      </c>
      <c r="I33" s="77">
        <f t="shared" si="5"/>
        <v>1.063170441001192</v>
      </c>
      <c r="J33" s="32">
        <v>32</v>
      </c>
    </row>
    <row r="34" spans="2:10" ht="12.75">
      <c r="B34" s="75">
        <v>8</v>
      </c>
      <c r="C34" s="76" t="s">
        <v>32</v>
      </c>
      <c r="D34" s="14">
        <v>18</v>
      </c>
      <c r="E34" s="30">
        <v>8</v>
      </c>
      <c r="F34" s="30">
        <v>10</v>
      </c>
      <c r="G34" s="14">
        <v>1581</v>
      </c>
      <c r="H34" s="31">
        <v>1813</v>
      </c>
      <c r="I34" s="77">
        <f t="shared" si="5"/>
        <v>0.8720353006067292</v>
      </c>
      <c r="J34" s="32">
        <v>32</v>
      </c>
    </row>
    <row r="35" spans="2:10" ht="12.75">
      <c r="B35" s="75">
        <v>9</v>
      </c>
      <c r="C35" s="76" t="s">
        <v>45</v>
      </c>
      <c r="D35" s="14">
        <v>18</v>
      </c>
      <c r="E35" s="30">
        <v>6</v>
      </c>
      <c r="F35" s="30">
        <v>12</v>
      </c>
      <c r="G35" s="14">
        <v>1395</v>
      </c>
      <c r="H35" s="31">
        <v>1819</v>
      </c>
      <c r="I35" s="77">
        <f t="shared" si="5"/>
        <v>0.7669048927982408</v>
      </c>
      <c r="J35" s="32">
        <v>24</v>
      </c>
    </row>
    <row r="36" spans="2:10" ht="12.75">
      <c r="B36" s="75">
        <v>10</v>
      </c>
      <c r="C36" s="76" t="s">
        <v>46</v>
      </c>
      <c r="D36" s="14">
        <v>18</v>
      </c>
      <c r="E36" s="30">
        <v>3</v>
      </c>
      <c r="F36" s="30">
        <v>15</v>
      </c>
      <c r="G36" s="14">
        <v>1324</v>
      </c>
      <c r="H36" s="31">
        <v>2073</v>
      </c>
      <c r="I36" s="77">
        <f t="shared" si="5"/>
        <v>0.6386878919440424</v>
      </c>
      <c r="J36" s="32">
        <v>12</v>
      </c>
    </row>
    <row r="37" spans="2:10" ht="12.75">
      <c r="B37" s="36">
        <v>11</v>
      </c>
      <c r="C37" s="81" t="s">
        <v>47</v>
      </c>
      <c r="D37" s="38">
        <v>18</v>
      </c>
      <c r="E37" s="36">
        <v>3</v>
      </c>
      <c r="F37" s="36">
        <v>15</v>
      </c>
      <c r="G37" s="38">
        <v>1375</v>
      </c>
      <c r="H37" s="37">
        <v>2339</v>
      </c>
      <c r="I37" s="82">
        <f t="shared" si="5"/>
        <v>0.5878580589995724</v>
      </c>
      <c r="J37" s="39">
        <v>12</v>
      </c>
    </row>
    <row r="38" spans="2:10" ht="13.5" thickBot="1">
      <c r="B38" s="78">
        <v>12</v>
      </c>
      <c r="C38" s="79" t="s">
        <v>48</v>
      </c>
      <c r="D38" s="19">
        <v>18</v>
      </c>
      <c r="E38" s="33">
        <v>0</v>
      </c>
      <c r="F38" s="33">
        <v>18</v>
      </c>
      <c r="G38" s="19">
        <v>687</v>
      </c>
      <c r="H38" s="34">
        <v>2712</v>
      </c>
      <c r="I38" s="80">
        <f t="shared" si="5"/>
        <v>0.25331858407079644</v>
      </c>
      <c r="J38" s="35">
        <v>0</v>
      </c>
    </row>
  </sheetData>
  <mergeCells count="2">
    <mergeCell ref="E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IBM_USER</cp:lastModifiedBy>
  <dcterms:created xsi:type="dcterms:W3CDTF">1996-10-14T23:33:28Z</dcterms:created>
  <dcterms:modified xsi:type="dcterms:W3CDTF">2009-09-08T01:18:57Z</dcterms:modified>
  <cp:category/>
  <cp:version/>
  <cp:contentType/>
  <cp:contentStatus/>
</cp:coreProperties>
</file>